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olkersrV2/Documents/FERWebSite2010/-NewWebsite/_pecourse/2A1_PressureVessels_Piping/"/>
    </mc:Choice>
  </mc:AlternateContent>
  <xr:revisionPtr revIDLastSave="0" documentId="13_ncr:1_{1BF29F7E-195A-0145-9DE4-9FAD9AE4021A}" xr6:coauthVersionLast="36" xr6:coauthVersionMax="36" xr10:uidLastSave="{00000000-0000-0000-0000-000000000000}"/>
  <bookViews>
    <workbookView xWindow="51200" yWindow="0" windowWidth="28800" windowHeight="18000" tabRatio="500" xr2:uid="{00000000-000D-0000-FFFF-FFFF00000000}"/>
  </bookViews>
  <sheets>
    <sheet name="Thin Wall Cylinders" sheetId="3" r:id="rId1"/>
  </sheets>
  <definedNames>
    <definedName name="C_mat">'Thin Wall Cylinders'!$E$10</definedName>
    <definedName name="D_internal">'Thin Wall Cylinders'!$E$15</definedName>
    <definedName name="P_diff">'Thin Wall Cylinders'!$E$25</definedName>
    <definedName name="Sy_MPa">'Thin Wall Cylinders'!$E$13</definedName>
    <definedName name="Sy_Pa">'Thin Wall Cylinders'!$E$13</definedName>
    <definedName name="t_wall_m">'Thin Wall Cylinders'!$E$17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3" l="1"/>
  <c r="E21" i="3"/>
  <c r="E24" i="3"/>
  <c r="E17" i="3"/>
  <c r="E18" i="3" s="1"/>
  <c r="E25" i="3" l="1"/>
  <c r="E28" i="3" s="1"/>
  <c r="E13" i="3"/>
  <c r="E30" i="3" l="1"/>
  <c r="E27" i="3"/>
  <c r="E12" i="3"/>
  <c r="E11" i="3" s="1"/>
</calcChain>
</file>

<file path=xl/sharedStrings.xml><?xml version="1.0" encoding="utf-8"?>
<sst xmlns="http://schemas.openxmlformats.org/spreadsheetml/2006/main" count="63" uniqueCount="51">
  <si>
    <t>Author: Folkers Rojas</t>
  </si>
  <si>
    <t>Description</t>
  </si>
  <si>
    <t>Value</t>
  </si>
  <si>
    <t>Unit</t>
  </si>
  <si>
    <t>Parameters</t>
  </si>
  <si>
    <t>Metric Values</t>
  </si>
  <si>
    <t>Fill IN</t>
  </si>
  <si>
    <t>Results</t>
  </si>
  <si>
    <t>Materials</t>
  </si>
  <si>
    <t>USER Input</t>
  </si>
  <si>
    <t>See Table</t>
  </si>
  <si>
    <t>Comments</t>
  </si>
  <si>
    <t>Drop Down Select</t>
  </si>
  <si>
    <t>Young's Modulus</t>
  </si>
  <si>
    <t>Aluminum</t>
  </si>
  <si>
    <t>GPa</t>
  </si>
  <si>
    <t>m</t>
  </si>
  <si>
    <t xml:space="preserve">   Young's Modulus </t>
  </si>
  <si>
    <t>Yield Strength</t>
  </si>
  <si>
    <t>MPa</t>
  </si>
  <si>
    <t xml:space="preserve">   Yield Strength</t>
  </si>
  <si>
    <t>Pa</t>
  </si>
  <si>
    <t>Copper</t>
  </si>
  <si>
    <t>Nylon</t>
  </si>
  <si>
    <t>Stainless AISI 302</t>
  </si>
  <si>
    <t>Steel Structural ASTM A36</t>
  </si>
  <si>
    <t>Titanium Alloy</t>
  </si>
  <si>
    <t>Date: 20200830 Updated</t>
  </si>
  <si>
    <t>Title: Thin Wall Cylinders</t>
  </si>
  <si>
    <t>Source: Shigley and Mitchell, Mechanical Engineering Design, 4th Edition, pg 74-75</t>
  </si>
  <si>
    <t>Source: Just derive</t>
  </si>
  <si>
    <t>Material Properties</t>
  </si>
  <si>
    <t>Loading</t>
  </si>
  <si>
    <t>Geometry</t>
  </si>
  <si>
    <t>Internal Diameter</t>
  </si>
  <si>
    <t>mm</t>
  </si>
  <si>
    <t>Thickness of wall</t>
  </si>
  <si>
    <t>psi</t>
  </si>
  <si>
    <t>Thin Wall Hoop &amp; Axial Stresses</t>
  </si>
  <si>
    <t>Hoop Stress (Tangential Stress)</t>
  </si>
  <si>
    <t>Axial Stress (Longitudinal Stress)</t>
  </si>
  <si>
    <t>Internal Pressure</t>
  </si>
  <si>
    <t>External Pressure</t>
  </si>
  <si>
    <t>Differential Pressure</t>
  </si>
  <si>
    <t>External Diameter</t>
  </si>
  <si>
    <t>Design Parameters</t>
  </si>
  <si>
    <t>Safety Factor Calculated</t>
  </si>
  <si>
    <t>0) For thin wall the wall thickness should be 1/20 or less than the radius.</t>
  </si>
  <si>
    <t>1) Thickness &lt;&lt; Radius results in radial stress small compared to tangential stress</t>
  </si>
  <si>
    <t>2) Thin walls also implies that tangential stress is uniform throughout thickness</t>
  </si>
  <si>
    <t>Material of Cylinder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</si>
</sst>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E+00"/>
    <numFmt numFmtId="166" formatCode="0.00000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4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164" fontId="0" fillId="4" borderId="1" xfId="0" applyNumberFormat="1" applyFill="1" applyBorder="1"/>
    <xf numFmtId="2" fontId="0" fillId="2" borderId="1" xfId="0" applyNumberFormat="1" applyFill="1" applyBorder="1"/>
    <xf numFmtId="11" fontId="0" fillId="2" borderId="1" xfId="0" applyNumberFormat="1" applyFill="1" applyBorder="1"/>
    <xf numFmtId="0" fontId="6" fillId="2" borderId="0" xfId="0" applyFont="1" applyFill="1" applyAlignment="1"/>
    <xf numFmtId="0" fontId="0" fillId="5" borderId="1" xfId="0" applyFill="1" applyBorder="1"/>
    <xf numFmtId="0" fontId="0" fillId="2" borderId="0" xfId="0" applyFont="1" applyFill="1"/>
    <xf numFmtId="0" fontId="0" fillId="2" borderId="2" xfId="0" applyFill="1" applyBorder="1"/>
    <xf numFmtId="0" fontId="0" fillId="2" borderId="4" xfId="0" applyFill="1" applyBorder="1"/>
    <xf numFmtId="0" fontId="0" fillId="5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11" fontId="5" fillId="2" borderId="1" xfId="0" applyNumberFormat="1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11" fontId="0" fillId="2" borderId="1" xfId="0" applyNumberFormat="1" applyFont="1" applyFill="1" applyBorder="1"/>
    <xf numFmtId="2" fontId="0" fillId="4" borderId="1" xfId="0" applyNumberFormat="1" applyFont="1" applyFill="1" applyBorder="1"/>
    <xf numFmtId="165" fontId="0" fillId="2" borderId="1" xfId="0" applyNumberFormat="1" applyFont="1" applyFill="1" applyBorder="1"/>
    <xf numFmtId="166" fontId="0" fillId="4" borderId="1" xfId="0" applyNumberFormat="1" applyFill="1" applyBorder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2" fontId="5" fillId="2" borderId="1" xfId="0" applyNumberFormat="1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41596</xdr:colOff>
      <xdr:row>0</xdr:row>
      <xdr:rowOff>33865</xdr:rowOff>
    </xdr:from>
    <xdr:to>
      <xdr:col>5</xdr:col>
      <xdr:colOff>519043</xdr:colOff>
      <xdr:row>1</xdr:row>
      <xdr:rowOff>25399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C63BA8-A6D5-9F44-AC82-5878134DA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929" y="33865"/>
          <a:ext cx="6378714" cy="3056467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635000</xdr:colOff>
      <xdr:row>0</xdr:row>
      <xdr:rowOff>842006</xdr:rowOff>
    </xdr:from>
    <xdr:to>
      <xdr:col>10</xdr:col>
      <xdr:colOff>922867</xdr:colOff>
      <xdr:row>0</xdr:row>
      <xdr:rowOff>2378628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FB3B9A-8F04-924D-ABF1-E2A6360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0600" y="842006"/>
          <a:ext cx="6942667" cy="1536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7775-94AA-8444-9DC1-9234C03B008E}">
  <dimension ref="A1:K35"/>
  <sheetViews>
    <sheetView tabSelected="1" zoomScale="150" zoomScaleNormal="150" zoomScalePageLayoutView="150" workbookViewId="0">
      <selection activeCell="E21" sqref="E21"/>
    </sheetView>
  </sheetViews>
  <sheetFormatPr baseColWidth="10" defaultRowHeight="16" x14ac:dyDescent="0.2"/>
  <cols>
    <col min="1" max="1" width="10.5" style="1" customWidth="1"/>
    <col min="2" max="2" width="10.83203125" style="1"/>
    <col min="3" max="3" width="9.33203125" style="1" customWidth="1"/>
    <col min="4" max="4" width="34.83203125" style="1" customWidth="1"/>
    <col min="5" max="5" width="22.33203125" style="1" customWidth="1"/>
    <col min="6" max="6" width="14.1640625" style="1" customWidth="1"/>
    <col min="7" max="7" width="27.5" style="1" customWidth="1"/>
    <col min="8" max="8" width="2.5" style="1" customWidth="1"/>
    <col min="9" max="9" width="30.6640625" style="1" customWidth="1"/>
    <col min="10" max="10" width="12.33203125" style="1" customWidth="1"/>
    <col min="11" max="11" width="15.1640625" style="1" customWidth="1"/>
    <col min="12" max="12" width="5" style="1" customWidth="1"/>
    <col min="13" max="13" width="33.5" style="1" bestFit="1" customWidth="1"/>
    <col min="14" max="14" width="8.33203125" style="1" customWidth="1"/>
    <col min="15" max="15" width="18.83203125" style="1" customWidth="1"/>
    <col min="16" max="16" width="11" style="1" customWidth="1"/>
    <col min="17" max="17" width="9.1640625" style="1" customWidth="1"/>
    <col min="18" max="21" width="10.83203125" style="1"/>
    <col min="22" max="22" width="12.6640625" style="1" customWidth="1"/>
    <col min="23" max="23" width="13.33203125" style="1" customWidth="1"/>
    <col min="24" max="16384" width="10.83203125" style="1"/>
  </cols>
  <sheetData>
    <row r="1" spans="2:11" ht="241" customHeight="1" x14ac:dyDescent="0.2"/>
    <row r="2" spans="2:11" x14ac:dyDescent="0.2">
      <c r="B2" s="1" t="s">
        <v>0</v>
      </c>
      <c r="E2" s="14" t="s">
        <v>12</v>
      </c>
    </row>
    <row r="3" spans="2:11" x14ac:dyDescent="0.2">
      <c r="B3" s="1" t="s">
        <v>27</v>
      </c>
      <c r="E3" s="3" t="s">
        <v>6</v>
      </c>
    </row>
    <row r="4" spans="2:11" x14ac:dyDescent="0.2">
      <c r="B4" s="1" t="s">
        <v>28</v>
      </c>
      <c r="E4" s="15" t="s">
        <v>7</v>
      </c>
    </row>
    <row r="5" spans="2:11" x14ac:dyDescent="0.2">
      <c r="B5" s="1" t="s">
        <v>29</v>
      </c>
    </row>
    <row r="6" spans="2:11" x14ac:dyDescent="0.2">
      <c r="B6" s="1" t="s">
        <v>30</v>
      </c>
    </row>
    <row r="7" spans="2:11" ht="16" customHeight="1" x14ac:dyDescent="0.2">
      <c r="C7" s="39" t="s">
        <v>4</v>
      </c>
      <c r="D7" s="40"/>
      <c r="E7" s="43" t="s">
        <v>5</v>
      </c>
      <c r="F7" s="43"/>
      <c r="G7" s="44" t="s">
        <v>1</v>
      </c>
    </row>
    <row r="8" spans="2:11" ht="16" customHeight="1" x14ac:dyDescent="0.2">
      <c r="C8" s="41"/>
      <c r="D8" s="42"/>
      <c r="E8" s="4" t="s">
        <v>2</v>
      </c>
      <c r="F8" s="4" t="s">
        <v>3</v>
      </c>
      <c r="G8" s="44"/>
      <c r="I8" s="38" t="s">
        <v>8</v>
      </c>
      <c r="J8" s="23" t="s">
        <v>18</v>
      </c>
      <c r="K8" s="23" t="s">
        <v>13</v>
      </c>
    </row>
    <row r="9" spans="2:11" x14ac:dyDescent="0.2">
      <c r="C9" s="29" t="s">
        <v>31</v>
      </c>
      <c r="D9" s="30"/>
      <c r="E9" s="30"/>
      <c r="F9" s="30"/>
      <c r="G9" s="31"/>
      <c r="I9" s="38"/>
      <c r="J9" s="24" t="s">
        <v>19</v>
      </c>
      <c r="K9" s="24" t="s">
        <v>15</v>
      </c>
    </row>
    <row r="10" spans="2:11" x14ac:dyDescent="0.2">
      <c r="C10" s="6" t="s">
        <v>50</v>
      </c>
      <c r="D10" s="7"/>
      <c r="E10" s="18" t="s">
        <v>25</v>
      </c>
      <c r="F10" s="8" t="s">
        <v>10</v>
      </c>
      <c r="G10" s="2"/>
      <c r="I10" s="2" t="s">
        <v>9</v>
      </c>
      <c r="J10" s="11"/>
      <c r="K10" s="11"/>
    </row>
    <row r="11" spans="2:11" x14ac:dyDescent="0.2">
      <c r="C11" s="19" t="s">
        <v>17</v>
      </c>
      <c r="D11" s="9"/>
      <c r="E11" s="12">
        <f>E12*1000000000</f>
        <v>200000000000</v>
      </c>
      <c r="F11" s="5" t="s">
        <v>21</v>
      </c>
      <c r="G11" s="2"/>
      <c r="I11" s="2" t="s">
        <v>14</v>
      </c>
      <c r="J11" s="11">
        <v>95</v>
      </c>
      <c r="K11" s="11">
        <v>69</v>
      </c>
    </row>
    <row r="12" spans="2:11" x14ac:dyDescent="0.2">
      <c r="C12" s="8"/>
      <c r="D12" s="9"/>
      <c r="E12" s="11">
        <f>IF(C_mat=I10,K10,IF(C_mat=I11,K11,IF(C_mat=I12,K12,IF(C_mat=I13,K13,IF(C_mat=I14,K14,IF(C_mat=I15,K15,IF(C_mat=I16,K16,IF(C_mat=I17,K17,IF(C_mat=I18,K18,IF(C_mat=I19,K19,IF(C_mat=I20,K20,IF(C_mat=I21,K21,IF(C_mat=I22,K22,IF(C_mat=I23,K23,IF(C_mat=I24,K24,IF(C_mat=I25,K25,IF(C_mat=I26,K26,IF(C_mat=I27,K27,"Error"))))))))))))))))))</f>
        <v>200</v>
      </c>
      <c r="F12" s="8" t="s">
        <v>15</v>
      </c>
      <c r="G12" s="2"/>
      <c r="I12" s="2" t="s">
        <v>22</v>
      </c>
      <c r="J12" s="11">
        <v>70</v>
      </c>
      <c r="K12" s="11">
        <v>117</v>
      </c>
    </row>
    <row r="13" spans="2:11" x14ac:dyDescent="0.2">
      <c r="C13" s="19" t="s">
        <v>20</v>
      </c>
      <c r="D13" s="17"/>
      <c r="E13" s="11">
        <f>IF(C_mat=I10,J10,IF(C_mat=I11,J11,IF(C_mat=I12,J12,IF(C_mat=I13,J13,IF(C_mat=I14,J14,IF(C_mat=I15,J15,IF(C_mat=I16,J16,IF(C_mat=I17,J17,IF(C_mat=I18,J18,IF(C_mat=I19,J19,IF(C_mat=I20,J20,IF(C_mat=I21,J21,IF(C_mat=I22,J22,IF(C_mat=I23,J23,IF(C_mat=I24,J24,IF(C_mat=I25,J25,IF(C_mat=I26,J26,IF(C_mat=I27,J27,"Error"))))))))))))))))))</f>
        <v>250</v>
      </c>
      <c r="F13" s="16" t="s">
        <v>19</v>
      </c>
      <c r="G13" s="2"/>
      <c r="I13" s="2" t="s">
        <v>23</v>
      </c>
      <c r="J13" s="11">
        <v>45</v>
      </c>
      <c r="K13" s="11">
        <v>2</v>
      </c>
    </row>
    <row r="14" spans="2:11" x14ac:dyDescent="0.2">
      <c r="C14" s="29" t="s">
        <v>33</v>
      </c>
      <c r="D14" s="30"/>
      <c r="E14" s="30"/>
      <c r="F14" s="30"/>
      <c r="G14" s="31"/>
      <c r="I14" s="2" t="s">
        <v>24</v>
      </c>
      <c r="J14" s="11">
        <v>502</v>
      </c>
      <c r="K14" s="11">
        <v>190</v>
      </c>
    </row>
    <row r="15" spans="2:11" x14ac:dyDescent="0.2">
      <c r="C15" s="16" t="s">
        <v>34</v>
      </c>
      <c r="D15" s="17"/>
      <c r="E15" s="28">
        <v>6.5979999999999997E-2</v>
      </c>
      <c r="F15" s="2" t="s">
        <v>16</v>
      </c>
      <c r="G15" s="2"/>
      <c r="I15" s="2" t="s">
        <v>25</v>
      </c>
      <c r="J15" s="11">
        <v>250</v>
      </c>
      <c r="K15" s="11">
        <v>200</v>
      </c>
    </row>
    <row r="16" spans="2:11" x14ac:dyDescent="0.2">
      <c r="C16" s="45" t="s">
        <v>36</v>
      </c>
      <c r="D16" s="46"/>
      <c r="E16" s="10">
        <v>0.18</v>
      </c>
      <c r="F16" s="16" t="s">
        <v>35</v>
      </c>
      <c r="G16" s="2"/>
      <c r="I16" s="2" t="s">
        <v>26</v>
      </c>
      <c r="J16" s="11">
        <v>730</v>
      </c>
      <c r="K16" s="11">
        <v>110</v>
      </c>
    </row>
    <row r="17" spans="1:11" x14ac:dyDescent="0.2">
      <c r="C17" s="47"/>
      <c r="D17" s="48"/>
      <c r="E17" s="25">
        <f>E16/1000</f>
        <v>1.7999999999999998E-4</v>
      </c>
      <c r="F17" s="16" t="s">
        <v>16</v>
      </c>
      <c r="G17" s="2"/>
      <c r="I17" s="2"/>
      <c r="J17" s="11"/>
      <c r="K17" s="11"/>
    </row>
    <row r="18" spans="1:11" x14ac:dyDescent="0.2">
      <c r="C18" s="21" t="s">
        <v>44</v>
      </c>
      <c r="D18" s="22"/>
      <c r="E18" s="27">
        <f>D_internal+2*t_wall_m</f>
        <v>6.6339999999999996E-2</v>
      </c>
      <c r="F18" s="16" t="s">
        <v>16</v>
      </c>
      <c r="G18" s="2"/>
      <c r="I18" s="2"/>
      <c r="J18" s="11"/>
      <c r="K18" s="11"/>
    </row>
    <row r="19" spans="1:11" x14ac:dyDescent="0.2">
      <c r="C19" s="29" t="s">
        <v>32</v>
      </c>
      <c r="D19" s="30"/>
      <c r="E19" s="30"/>
      <c r="F19" s="30"/>
      <c r="G19" s="31"/>
      <c r="I19" s="2"/>
      <c r="J19" s="11"/>
      <c r="K19" s="11"/>
    </row>
    <row r="20" spans="1:11" x14ac:dyDescent="0.2">
      <c r="C20" s="45" t="s">
        <v>41</v>
      </c>
      <c r="D20" s="46"/>
      <c r="E20" s="26">
        <v>30</v>
      </c>
      <c r="F20" s="2" t="s">
        <v>37</v>
      </c>
      <c r="G20" s="2"/>
      <c r="I20" s="2"/>
      <c r="J20" s="11"/>
      <c r="K20" s="11"/>
    </row>
    <row r="21" spans="1:11" x14ac:dyDescent="0.2">
      <c r="C21" s="47"/>
      <c r="D21" s="48"/>
      <c r="E21" s="25">
        <f>E20*6894.76</f>
        <v>206842.80000000002</v>
      </c>
      <c r="F21" s="16" t="s">
        <v>21</v>
      </c>
      <c r="G21" s="2"/>
      <c r="I21" s="2"/>
      <c r="J21" s="11"/>
      <c r="K21" s="11"/>
    </row>
    <row r="22" spans="1:11" x14ac:dyDescent="0.2">
      <c r="C22" s="45" t="s">
        <v>42</v>
      </c>
      <c r="D22" s="46"/>
      <c r="E22" s="26">
        <v>0</v>
      </c>
      <c r="F22" s="2" t="s">
        <v>37</v>
      </c>
      <c r="G22" s="2"/>
      <c r="I22" s="2"/>
      <c r="J22" s="11"/>
      <c r="K22" s="11"/>
    </row>
    <row r="23" spans="1:11" x14ac:dyDescent="0.2">
      <c r="C23" s="47"/>
      <c r="D23" s="48"/>
      <c r="E23" s="25">
        <f>E22*6894.76</f>
        <v>0</v>
      </c>
      <c r="F23" s="16" t="s">
        <v>21</v>
      </c>
      <c r="G23" s="2"/>
      <c r="I23" s="2"/>
      <c r="J23" s="11"/>
      <c r="K23" s="11"/>
    </row>
    <row r="24" spans="1:11" x14ac:dyDescent="0.2">
      <c r="C24" s="45" t="s">
        <v>43</v>
      </c>
      <c r="D24" s="46"/>
      <c r="E24" s="26">
        <f>E20-E22</f>
        <v>30</v>
      </c>
      <c r="F24" s="2" t="s">
        <v>37</v>
      </c>
      <c r="G24" s="2"/>
      <c r="I24" s="2"/>
      <c r="J24" s="11"/>
      <c r="K24" s="11"/>
    </row>
    <row r="25" spans="1:11" x14ac:dyDescent="0.2">
      <c r="C25" s="47"/>
      <c r="D25" s="48"/>
      <c r="E25" s="25">
        <f>E21-E23</f>
        <v>206842.80000000002</v>
      </c>
      <c r="F25" s="16" t="s">
        <v>21</v>
      </c>
      <c r="G25" s="2"/>
      <c r="I25" s="2"/>
      <c r="J25" s="11"/>
      <c r="K25" s="11"/>
    </row>
    <row r="26" spans="1:11" x14ac:dyDescent="0.2">
      <c r="C26" s="29" t="s">
        <v>38</v>
      </c>
      <c r="D26" s="30"/>
      <c r="E26" s="30"/>
      <c r="F26" s="30"/>
      <c r="G26" s="31"/>
      <c r="I26" s="2"/>
      <c r="J26" s="11"/>
      <c r="K26" s="11"/>
    </row>
    <row r="27" spans="1:11" ht="16" customHeight="1" x14ac:dyDescent="0.2">
      <c r="C27" s="16" t="s">
        <v>39</v>
      </c>
      <c r="D27" s="17"/>
      <c r="E27" s="20">
        <f>(P_diff*D_internal)/(2*t_wall_m)</f>
        <v>37909688.733333334</v>
      </c>
      <c r="F27" s="2" t="s">
        <v>21</v>
      </c>
      <c r="G27" s="2"/>
      <c r="I27" s="2"/>
      <c r="J27" s="11"/>
      <c r="K27" s="11"/>
    </row>
    <row r="28" spans="1:11" x14ac:dyDescent="0.2">
      <c r="C28" s="21" t="s">
        <v>40</v>
      </c>
      <c r="D28" s="22"/>
      <c r="E28" s="20">
        <f>(D_internal*P_diff)/(4*t_wall_m)</f>
        <v>18954844.366666667</v>
      </c>
      <c r="F28" s="16" t="s">
        <v>21</v>
      </c>
      <c r="G28" s="2"/>
    </row>
    <row r="29" spans="1:11" x14ac:dyDescent="0.2">
      <c r="C29" s="29" t="s">
        <v>45</v>
      </c>
      <c r="D29" s="30"/>
      <c r="E29" s="30"/>
      <c r="F29" s="30"/>
      <c r="G29" s="31"/>
    </row>
    <row r="30" spans="1:11" x14ac:dyDescent="0.2">
      <c r="C30" s="21" t="s">
        <v>46</v>
      </c>
      <c r="D30" s="22"/>
      <c r="E30" s="49">
        <f>((Sy_MPa*1000000)*2*t_wall_m)/(P_diff*D_internal)</f>
        <v>6.5946202238315736</v>
      </c>
      <c r="F30" s="16"/>
      <c r="G30" s="2"/>
    </row>
    <row r="31" spans="1:11" x14ac:dyDescent="0.2">
      <c r="A31" s="13"/>
      <c r="C31" s="29" t="s">
        <v>11</v>
      </c>
      <c r="D31" s="30"/>
      <c r="E31" s="30"/>
      <c r="F31" s="30"/>
      <c r="G31" s="31"/>
    </row>
    <row r="32" spans="1:11" x14ac:dyDescent="0.2">
      <c r="A32" s="13"/>
      <c r="C32" s="32" t="s">
        <v>47</v>
      </c>
      <c r="D32" s="33"/>
      <c r="E32" s="33"/>
      <c r="F32" s="33"/>
      <c r="G32" s="34"/>
    </row>
    <row r="33" spans="1:7" x14ac:dyDescent="0.2">
      <c r="A33" s="13"/>
      <c r="C33" s="32" t="s">
        <v>48</v>
      </c>
      <c r="D33" s="33"/>
      <c r="E33" s="33"/>
      <c r="F33" s="33"/>
      <c r="G33" s="34"/>
    </row>
    <row r="34" spans="1:7" x14ac:dyDescent="0.2">
      <c r="A34" s="13"/>
      <c r="C34" s="32" t="s">
        <v>49</v>
      </c>
      <c r="D34" s="33"/>
      <c r="E34" s="33"/>
      <c r="F34" s="33"/>
      <c r="G34" s="34"/>
    </row>
    <row r="35" spans="1:7" x14ac:dyDescent="0.2">
      <c r="A35" s="13"/>
      <c r="C35" s="35"/>
      <c r="D35" s="36"/>
      <c r="E35" s="36"/>
      <c r="F35" s="36"/>
      <c r="G35" s="37"/>
    </row>
  </sheetData>
  <mergeCells count="18">
    <mergeCell ref="C29:G29"/>
    <mergeCell ref="I8:I9"/>
    <mergeCell ref="C14:G14"/>
    <mergeCell ref="C7:D8"/>
    <mergeCell ref="E7:F7"/>
    <mergeCell ref="G7:G8"/>
    <mergeCell ref="C9:G9"/>
    <mergeCell ref="C16:D17"/>
    <mergeCell ref="C20:D21"/>
    <mergeCell ref="C26:G26"/>
    <mergeCell ref="C24:D25"/>
    <mergeCell ref="C22:D23"/>
    <mergeCell ref="C19:G19"/>
    <mergeCell ref="C31:G31"/>
    <mergeCell ref="C33:G33"/>
    <mergeCell ref="C35:G35"/>
    <mergeCell ref="C34:G34"/>
    <mergeCell ref="C32:G32"/>
  </mergeCells>
  <dataValidations count="1">
    <dataValidation type="list" allowBlank="1" showInputMessage="1" showErrorMessage="1" sqref="E10:E12" xr:uid="{ECF76D3E-FCC9-4A4E-A865-7C73621575D4}">
      <formula1>$I$10:$I$27</formula1>
    </dataValidation>
  </dataValidation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Thin Wall Cylinders</vt:lpstr>
      <vt:lpstr>C_mat</vt:lpstr>
      <vt:lpstr>D_internal</vt:lpstr>
      <vt:lpstr>P_diff</vt:lpstr>
      <vt:lpstr>Sy_MPa</vt:lpstr>
      <vt:lpstr>Sy_Pa</vt:lpstr>
      <vt:lpstr>t_wall_m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Folkers Rojas</dc:creator>
  <cp:lastModifiedBy>Microsoft Office User</cp:lastModifiedBy>
  <dcterms:created xsi:type="dcterms:W3CDTF">2015-08-14T19:15:03Z</dcterms:created>
  <dcterms:modified xsi:type="dcterms:W3CDTF">2020-08-31T12:47:50Z</dcterms:modified>
</cp:coreProperties>
</file>